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ezirk Aarau\Aarau\Geomatik\5000.1302 Abwasserreglement Stadt Aarau\Datenabgaben\20240119 Excel-Tabelle\"/>
    </mc:Choice>
  </mc:AlternateContent>
  <xr:revisionPtr revIDLastSave="0" documentId="13_ncr:1_{94123BBD-1CA4-4B62-96B3-1E7828543964}" xr6:coauthVersionLast="47" xr6:coauthVersionMax="47" xr10:uidLastSave="{00000000-0000-0000-0000-000000000000}"/>
  <workbookProtection workbookAlgorithmName="SHA-512" workbookHashValue="etdSd66XUooucOOkzeJsOcwG03M/qXVPjF0cp+YRvw/QdbC8jrxfpUDoynytxepq4vFOCWTNI/OFUML3sUFNoQ==" workbookSaltValue="pSUtvvS4glE5L10ImL+uUA==" workbookSpinCount="100000" lockStructure="1"/>
  <bookViews>
    <workbookView xWindow="-120" yWindow="-120" windowWidth="29040" windowHeight="17640" xr2:uid="{B24BB7C0-11F8-44BC-8D45-E5E68C75D1DA}"/>
  </bookViews>
  <sheets>
    <sheet name="Berechnungstabelle" sheetId="1" r:id="rId1"/>
    <sheet name="Steuerwerte" sheetId="2" state="hidden" r:id="rId2"/>
  </sheets>
  <definedNames>
    <definedName name="_xlnm.Print_Area" localSheetId="0">Berechnungstabelle!$A$1:$G$82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46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8" i="1"/>
  <c r="C41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46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8" i="1"/>
  <c r="F42" i="1"/>
  <c r="B41" i="1"/>
  <c r="G7" i="1"/>
  <c r="G62" i="1" l="1"/>
  <c r="G63" i="1"/>
  <c r="G61" i="1"/>
  <c r="G59" i="1"/>
  <c r="G60" i="1"/>
  <c r="G66" i="1"/>
  <c r="G69" i="1"/>
  <c r="G70" i="1"/>
  <c r="G47" i="1"/>
  <c r="G67" i="1"/>
  <c r="G68" i="1"/>
  <c r="G64" i="1"/>
  <c r="G58" i="1"/>
  <c r="G78" i="1"/>
  <c r="G79" i="1"/>
  <c r="G55" i="1"/>
  <c r="G51" i="1"/>
  <c r="G56" i="1"/>
  <c r="G53" i="1"/>
  <c r="G57" i="1"/>
  <c r="G73" i="1"/>
  <c r="G65" i="1"/>
  <c r="G71" i="1"/>
  <c r="G29" i="1"/>
  <c r="G54" i="1"/>
  <c r="G52" i="1"/>
  <c r="G76" i="1"/>
  <c r="G72" i="1"/>
  <c r="G77" i="1"/>
  <c r="G48" i="1"/>
  <c r="G80" i="1"/>
  <c r="G74" i="1"/>
  <c r="G50" i="1"/>
  <c r="G75" i="1"/>
  <c r="G46" i="1"/>
  <c r="G49" i="1"/>
  <c r="G35" i="1"/>
  <c r="G22" i="1"/>
  <c r="G31" i="1"/>
  <c r="G24" i="1"/>
  <c r="G30" i="1"/>
  <c r="G23" i="1"/>
  <c r="G27" i="1"/>
  <c r="G26" i="1"/>
  <c r="G38" i="1"/>
  <c r="G37" i="1"/>
  <c r="G28" i="1"/>
  <c r="G34" i="1"/>
  <c r="G21" i="1"/>
  <c r="G33" i="1"/>
  <c r="G25" i="1"/>
  <c r="G20" i="1"/>
  <c r="G36" i="1"/>
  <c r="G32" i="1"/>
  <c r="G19" i="1"/>
  <c r="G18" i="1"/>
  <c r="G41" i="1" l="1"/>
</calcChain>
</file>

<file path=xl/sharedStrings.xml><?xml version="1.0" encoding="utf-8"?>
<sst xmlns="http://schemas.openxmlformats.org/spreadsheetml/2006/main" count="52" uniqueCount="45">
  <si>
    <t>Abflussbeiwert</t>
  </si>
  <si>
    <t>Dach</t>
  </si>
  <si>
    <t>Sitzplatz, Gehweg, Vorplatz</t>
  </si>
  <si>
    <t>Strasse, Parkplatz, Arbeitsfläche</t>
  </si>
  <si>
    <t>Garten, Wiese, Kulturland, Wald</t>
  </si>
  <si>
    <t>Flächenarten</t>
  </si>
  <si>
    <t>Versiegelungsarten</t>
  </si>
  <si>
    <t>Entwässerungsarten</t>
  </si>
  <si>
    <t>Flachdach mit Kies</t>
  </si>
  <si>
    <t>Flachdach begrünt, Autoeinstellhalle</t>
  </si>
  <si>
    <t>Kanalisation</t>
  </si>
  <si>
    <t>Vollständige Versickerung</t>
  </si>
  <si>
    <t>Entwässerung über die Schulter</t>
  </si>
  <si>
    <t>Versickerungsanlage</t>
  </si>
  <si>
    <t>Abfluss-
beiwert</t>
  </si>
  <si>
    <t>Gesplittete Abwassergebühr</t>
  </si>
  <si>
    <t>Berechnungstabelle der gebührenrelevanten Versiegelungsflächen</t>
  </si>
  <si>
    <t>Summe Teilflächen:</t>
  </si>
  <si>
    <t>Summe gebührenrelevante Flächen:</t>
  </si>
  <si>
    <t>Grundstück-Nr.:</t>
  </si>
  <si>
    <t>Grundeigentümer:</t>
  </si>
  <si>
    <t>Projektverfasser:</t>
  </si>
  <si>
    <t>Datum:</t>
  </si>
  <si>
    <t>Adresse (falls adressiertes Gebäude vorhanden):</t>
  </si>
  <si>
    <r>
      <t>Zisterne ab 2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Volumen mit Überlauf in Kanalisation</t>
    </r>
  </si>
  <si>
    <t>Zusatzblatt Berechnungstabelle Versiegelungsflächen</t>
  </si>
  <si>
    <t>Bauherrschaft:</t>
  </si>
  <si>
    <t>(falls anders als Grundeigentümer)</t>
  </si>
  <si>
    <t>Terrasse, Balkon</t>
  </si>
  <si>
    <t>Swimmingpool, Teich, Sportanlage</t>
  </si>
  <si>
    <t>Inertstoff, Hartbelag</t>
  </si>
  <si>
    <t>unversiegelte Fläche</t>
  </si>
  <si>
    <t>Flurweg, Waldweg</t>
  </si>
  <si>
    <t>Einleitung in Fliessgewässer</t>
  </si>
  <si>
    <t>Versickerungsanlage mit Überlauf in Fliessgewässer</t>
  </si>
  <si>
    <t>Zisterne mit Überlauf in Fliessgewässer</t>
  </si>
  <si>
    <t>Gewichtungsfaktor</t>
  </si>
  <si>
    <t>Gewichtungs-
faktor</t>
  </si>
  <si>
    <t>Flächenart
(Auswahlliste)</t>
  </si>
  <si>
    <t>Fläche [m2]</t>
  </si>
  <si>
    <t>Versiegelungsart
(Auswahlliste)</t>
  </si>
  <si>
    <t>Entwässerungsart
(Auswahlliste)</t>
  </si>
  <si>
    <t>Gebühren-
relevante 
Fläche [m2]</t>
  </si>
  <si>
    <t>Grundstücksfläche [m2]:</t>
  </si>
  <si>
    <t>Kies-/Sickerbelag, Pflaster-/Rasengitter-/Sickersteine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</si>
</sst>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m²&quot;"/>
    <numFmt numFmtId="165" formatCode="#,##0.0\ &quot;m²&quot;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Lucida Sans"/>
      <family val="2"/>
    </font>
    <font>
      <b/>
      <sz val="16"/>
      <color theme="1"/>
      <name val="Lucida Sans"/>
      <family val="2"/>
    </font>
    <font>
      <sz val="10"/>
      <color theme="1"/>
      <name val="Lucida Sans"/>
      <family val="2"/>
    </font>
    <font>
      <b/>
      <sz val="10"/>
      <color theme="1"/>
      <name val="Lucida Sans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65" fontId="4" fillId="0" borderId="4" xfId="0" applyNumberFormat="1" applyFont="1" applyBorder="1" applyAlignment="1">
      <alignment horizontal="right" vertical="top"/>
    </xf>
    <xf numFmtId="0" fontId="4" fillId="3" borderId="1" xfId="0" applyFont="1" applyFill="1" applyBorder="1" applyAlignment="1" applyProtection="1">
      <alignment horizontal="left" vertical="top"/>
      <protection locked="0"/>
    </xf>
    <xf numFmtId="164" fontId="4" fillId="3" borderId="1" xfId="0" applyNumberFormat="1" applyFont="1" applyFill="1" applyBorder="1" applyAlignment="1" applyProtection="1">
      <alignment horizontal="righ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164" fontId="4" fillId="3" borderId="0" xfId="0" applyNumberFormat="1" applyFont="1" applyFill="1" applyAlignment="1" applyProtection="1">
      <alignment horizontal="righ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4" fontId="4" fillId="3" borderId="1" xfId="0" applyNumberFormat="1" applyFont="1" applyFill="1" applyBorder="1" applyAlignment="1" applyProtection="1">
      <alignment horizontal="left" vertical="top"/>
      <protection locked="0"/>
    </xf>
    <xf numFmtId="166" fontId="4" fillId="0" borderId="2" xfId="0" applyNumberFormat="1" applyFont="1" applyBorder="1" applyAlignment="1">
      <alignment horizontal="center" vertical="top"/>
    </xf>
    <xf numFmtId="9" fontId="0" fillId="0" borderId="0" xfId="0" applyNumberFormat="1"/>
    <xf numFmtId="9" fontId="4" fillId="0" borderId="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/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1">
    <cellStyle name="Standard" xfId="0" builtinId="0"/>
  </cellStyles>
  <dxfs count="8">
    <dxf>
      <font>
        <color rgb="FFFF0000"/>
      </font>
    </dxf>
    <dxf>
      <fill>
        <patternFill patternType="darkUp">
          <fgColor theme="0"/>
          <bgColor rgb="FF00B050"/>
        </patternFill>
      </fill>
    </dxf>
    <dxf>
      <fill>
        <patternFill patternType="darkUp">
          <fgColor theme="0"/>
          <bgColor rgb="FF92D050"/>
        </patternFill>
      </fill>
    </dxf>
    <dxf>
      <fill>
        <patternFill patternType="darkUp">
          <fgColor theme="0"/>
          <bgColor theme="0" tint="-0.24994659260841701"/>
        </patternFill>
      </fill>
    </dxf>
    <dxf>
      <fill>
        <patternFill patternType="darkUp">
          <fgColor theme="0"/>
          <bgColor rgb="FFFFFF00"/>
        </patternFill>
      </fill>
    </dxf>
    <dxf>
      <fill>
        <patternFill patternType="darkUp">
          <fgColor theme="0"/>
          <bgColor rgb="FF00B0F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648466</xdr:colOff>
      <xdr:row>0</xdr:row>
      <xdr:rowOff>13999</xdr:rowOff>
    </xdr:from>
    <xdr:to>
      <xdr:col>7</xdr:col>
      <xdr:colOff>371</xdr:colOff>
      <xdr:row>1</xdr:row>
      <xdr:rowOff>8283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CA29A8B-76BB-43D6-BCA9-4AFB0560A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4075" y="13999"/>
          <a:ext cx="1305772" cy="66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2F5D-5394-40C2-94EB-3BBB9B7A66BF}">
  <dimension ref="A1:G82"/>
  <sheetViews>
    <sheetView showGridLines="0" tabSelected="1" view="pageLayout" zoomScale="115" zoomScaleNormal="85" zoomScalePageLayoutView="115" workbookViewId="0">
      <selection activeCell="B5" sqref="B5"/>
    </sheetView>
  </sheetViews>
  <sheetFormatPr baseColWidth="10" defaultRowHeight="12.75" x14ac:dyDescent="0.25"/>
  <cols>
    <col min="1" max="1" width="30.28515625" style="4" customWidth="1"/>
    <col min="2" max="2" width="12.5703125" style="4" bestFit="1" customWidth="1"/>
    <col min="3" max="3" width="32.42578125" style="4" customWidth="1"/>
    <col min="4" max="4" width="9.42578125" style="4" bestFit="1" customWidth="1"/>
    <col min="5" max="5" width="48.140625" style="4" customWidth="1"/>
    <col min="6" max="6" width="13.140625" style="4" bestFit="1" customWidth="1"/>
    <col min="7" max="7" width="14.28515625" style="4" bestFit="1" customWidth="1"/>
    <col min="8" max="16384" width="11.42578125" style="4"/>
  </cols>
  <sheetData>
    <row r="1" spans="1:7" ht="52.5" customHeight="1" x14ac:dyDescent="0.25"/>
    <row r="2" spans="1:7" ht="23.25" customHeight="1" x14ac:dyDescent="0.25">
      <c r="A2" s="3" t="s">
        <v>15</v>
      </c>
    </row>
    <row r="3" spans="1:7" ht="18" customHeight="1" x14ac:dyDescent="0.25">
      <c r="A3" s="2" t="s">
        <v>16</v>
      </c>
    </row>
    <row r="4" spans="1:7" ht="22.5" customHeight="1" x14ac:dyDescent="0.25"/>
    <row r="5" spans="1:7" ht="15.75" customHeight="1" x14ac:dyDescent="0.25">
      <c r="A5" s="4" t="s">
        <v>19</v>
      </c>
      <c r="B5" s="8"/>
      <c r="D5" s="4" t="s">
        <v>23</v>
      </c>
      <c r="G5" s="4" t="s">
        <v>22</v>
      </c>
    </row>
    <row r="6" spans="1:7" ht="7.5" customHeight="1" x14ac:dyDescent="0.25">
      <c r="A6" s="2"/>
      <c r="F6" s="5"/>
    </row>
    <row r="7" spans="1:7" ht="15.75" customHeight="1" x14ac:dyDescent="0.25">
      <c r="A7" s="4" t="s">
        <v>43</v>
      </c>
      <c r="B7" s="9"/>
      <c r="D7" s="29"/>
      <c r="E7" s="30"/>
      <c r="G7" s="16">
        <f ca="1">TODAY()</f>
        <v>45310</v>
      </c>
    </row>
    <row r="8" spans="1:7" ht="22.5" customHeight="1" x14ac:dyDescent="0.25"/>
    <row r="9" spans="1:7" ht="15.75" customHeight="1" x14ac:dyDescent="0.25">
      <c r="A9" s="4" t="s">
        <v>20</v>
      </c>
      <c r="B9" s="28"/>
      <c r="C9" s="28"/>
      <c r="D9" s="28"/>
      <c r="E9" s="28"/>
      <c r="F9" s="28"/>
      <c r="G9" s="28"/>
    </row>
    <row r="10" spans="1:7" ht="7.5" customHeight="1" x14ac:dyDescent="0.25"/>
    <row r="11" spans="1:7" ht="15.75" customHeight="1" x14ac:dyDescent="0.25">
      <c r="A11" s="4" t="s">
        <v>26</v>
      </c>
      <c r="B11" s="28"/>
      <c r="C11" s="28"/>
      <c r="D11" s="28"/>
      <c r="E11" s="28"/>
      <c r="F11" s="28"/>
      <c r="G11" s="28"/>
    </row>
    <row r="12" spans="1:7" ht="15.75" customHeight="1" x14ac:dyDescent="0.25">
      <c r="A12" s="4" t="s">
        <v>27</v>
      </c>
      <c r="B12" s="32"/>
      <c r="C12" s="33"/>
      <c r="D12" s="33"/>
      <c r="E12" s="33"/>
      <c r="F12" s="33"/>
      <c r="G12" s="34"/>
    </row>
    <row r="13" spans="1:7" ht="7.5" customHeight="1" x14ac:dyDescent="0.25"/>
    <row r="14" spans="1:7" ht="15.75" customHeight="1" x14ac:dyDescent="0.25">
      <c r="A14" s="4" t="s">
        <v>21</v>
      </c>
      <c r="B14" s="28"/>
      <c r="C14" s="28"/>
      <c r="D14" s="28"/>
      <c r="E14" s="28"/>
      <c r="F14" s="28"/>
      <c r="G14" s="28"/>
    </row>
    <row r="15" spans="1:7" ht="22.5" customHeight="1" x14ac:dyDescent="0.25"/>
    <row r="16" spans="1:7" ht="38.25" x14ac:dyDescent="0.25">
      <c r="A16" s="24" t="s">
        <v>38</v>
      </c>
      <c r="B16" s="13" t="s">
        <v>39</v>
      </c>
      <c r="C16" s="14" t="s">
        <v>40</v>
      </c>
      <c r="D16" s="14" t="s">
        <v>14</v>
      </c>
      <c r="E16" s="14" t="s">
        <v>41</v>
      </c>
      <c r="F16" s="14" t="s">
        <v>37</v>
      </c>
      <c r="G16" s="15" t="s">
        <v>42</v>
      </c>
    </row>
    <row r="17" spans="1:7" ht="7.5" customHeight="1" x14ac:dyDescent="0.25">
      <c r="B17" s="5"/>
      <c r="D17" s="6"/>
      <c r="F17" s="6"/>
      <c r="G17" s="6"/>
    </row>
    <row r="18" spans="1:7" ht="15" customHeight="1" x14ac:dyDescent="0.25">
      <c r="A18" s="10"/>
      <c r="B18" s="11"/>
      <c r="C18" s="12"/>
      <c r="D18" s="17" t="str">
        <f>IF(C18&lt;&gt;"",VLOOKUP(C18,Steuerwerte!$C$3:$D$7,2,FALSE),"")</f>
        <v/>
      </c>
      <c r="E18" s="12"/>
      <c r="F18" s="19" t="str">
        <f>IF(E18&lt;&gt;"",VLOOKUP(E18,Steuerwerte!$F$3:$G$10,2,FALSE),"")</f>
        <v/>
      </c>
      <c r="G18" s="7" t="str">
        <f>IFERROR(B18*D18*F18,"")</f>
        <v/>
      </c>
    </row>
    <row r="19" spans="1:7" ht="15" customHeight="1" x14ac:dyDescent="0.25">
      <c r="A19" s="10"/>
      <c r="B19" s="11"/>
      <c r="C19" s="12"/>
      <c r="D19" s="17" t="str">
        <f>IF(C19&lt;&gt;"",VLOOKUP(C19,Steuerwerte!$C$3:$D$7,2,FALSE),"")</f>
        <v/>
      </c>
      <c r="E19" s="12"/>
      <c r="F19" s="19" t="str">
        <f>IF(E19&lt;&gt;"",VLOOKUP(E19,Steuerwerte!$F$3:$G$10,2,FALSE),"")</f>
        <v/>
      </c>
      <c r="G19" s="7" t="str">
        <f t="shared" ref="G19:G38" si="0">IFERROR(B19*D19*F19,"")</f>
        <v/>
      </c>
    </row>
    <row r="20" spans="1:7" ht="15" customHeight="1" x14ac:dyDescent="0.25">
      <c r="A20" s="10"/>
      <c r="B20" s="11"/>
      <c r="C20" s="12"/>
      <c r="D20" s="17" t="str">
        <f>IF(C20&lt;&gt;"",VLOOKUP(C20,Steuerwerte!$C$3:$D$7,2,FALSE),"")</f>
        <v/>
      </c>
      <c r="E20" s="12"/>
      <c r="F20" s="19" t="str">
        <f>IF(E20&lt;&gt;"",VLOOKUP(E20,Steuerwerte!$F$3:$G$10,2,FALSE),"")</f>
        <v/>
      </c>
      <c r="G20" s="7" t="str">
        <f t="shared" si="0"/>
        <v/>
      </c>
    </row>
    <row r="21" spans="1:7" ht="15" customHeight="1" x14ac:dyDescent="0.25">
      <c r="A21" s="10"/>
      <c r="B21" s="11"/>
      <c r="C21" s="12"/>
      <c r="D21" s="17" t="str">
        <f>IF(C21&lt;&gt;"",VLOOKUP(C21,Steuerwerte!$C$3:$D$7,2,FALSE),"")</f>
        <v/>
      </c>
      <c r="E21" s="12"/>
      <c r="F21" s="19" t="str">
        <f>IF(E21&lt;&gt;"",VLOOKUP(E21,Steuerwerte!$F$3:$G$10,2,FALSE),"")</f>
        <v/>
      </c>
      <c r="G21" s="7" t="str">
        <f t="shared" si="0"/>
        <v/>
      </c>
    </row>
    <row r="22" spans="1:7" ht="15" customHeight="1" x14ac:dyDescent="0.25">
      <c r="A22" s="10"/>
      <c r="B22" s="11"/>
      <c r="C22" s="12"/>
      <c r="D22" s="17" t="str">
        <f>IF(C22&lt;&gt;"",VLOOKUP(C22,Steuerwerte!$C$3:$D$7,2,FALSE),"")</f>
        <v/>
      </c>
      <c r="E22" s="12"/>
      <c r="F22" s="19" t="str">
        <f>IF(E22&lt;&gt;"",VLOOKUP(E22,Steuerwerte!$F$3:$G$10,2,FALSE),"")</f>
        <v/>
      </c>
      <c r="G22" s="7" t="str">
        <f t="shared" si="0"/>
        <v/>
      </c>
    </row>
    <row r="23" spans="1:7" ht="15" customHeight="1" x14ac:dyDescent="0.25">
      <c r="A23" s="10"/>
      <c r="B23" s="11"/>
      <c r="C23" s="12"/>
      <c r="D23" s="17" t="str">
        <f>IF(C23&lt;&gt;"",VLOOKUP(C23,Steuerwerte!$C$3:$D$7,2,FALSE),"")</f>
        <v/>
      </c>
      <c r="E23" s="12"/>
      <c r="F23" s="19" t="str">
        <f>IF(E23&lt;&gt;"",VLOOKUP(E23,Steuerwerte!$F$3:$G$10,2,FALSE),"")</f>
        <v/>
      </c>
      <c r="G23" s="7" t="str">
        <f t="shared" si="0"/>
        <v/>
      </c>
    </row>
    <row r="24" spans="1:7" ht="15" customHeight="1" x14ac:dyDescent="0.25">
      <c r="A24" s="10"/>
      <c r="B24" s="11"/>
      <c r="C24" s="12"/>
      <c r="D24" s="17" t="str">
        <f>IF(C24&lt;&gt;"",VLOOKUP(C24,Steuerwerte!$C$3:$D$7,2,FALSE),"")</f>
        <v/>
      </c>
      <c r="E24" s="12"/>
      <c r="F24" s="19" t="str">
        <f>IF(E24&lt;&gt;"",VLOOKUP(E24,Steuerwerte!$F$3:$G$10,2,FALSE),"")</f>
        <v/>
      </c>
      <c r="G24" s="7" t="str">
        <f t="shared" si="0"/>
        <v/>
      </c>
    </row>
    <row r="25" spans="1:7" ht="15" customHeight="1" x14ac:dyDescent="0.25">
      <c r="A25" s="10"/>
      <c r="B25" s="11"/>
      <c r="C25" s="12"/>
      <c r="D25" s="17" t="str">
        <f>IF(C25&lt;&gt;"",VLOOKUP(C25,Steuerwerte!$C$3:$D$7,2,FALSE),"")</f>
        <v/>
      </c>
      <c r="E25" s="12"/>
      <c r="F25" s="19" t="str">
        <f>IF(E25&lt;&gt;"",VLOOKUP(E25,Steuerwerte!$F$3:$G$10,2,FALSE),"")</f>
        <v/>
      </c>
      <c r="G25" s="7" t="str">
        <f t="shared" si="0"/>
        <v/>
      </c>
    </row>
    <row r="26" spans="1:7" ht="15" customHeight="1" x14ac:dyDescent="0.25">
      <c r="A26" s="10"/>
      <c r="B26" s="11"/>
      <c r="C26" s="12"/>
      <c r="D26" s="17" t="str">
        <f>IF(C26&lt;&gt;"",VLOOKUP(C26,Steuerwerte!$C$3:$D$7,2,FALSE),"")</f>
        <v/>
      </c>
      <c r="E26" s="12"/>
      <c r="F26" s="19" t="str">
        <f>IF(E26&lt;&gt;"",VLOOKUP(E26,Steuerwerte!$F$3:$G$10,2,FALSE),"")</f>
        <v/>
      </c>
      <c r="G26" s="7" t="str">
        <f t="shared" si="0"/>
        <v/>
      </c>
    </row>
    <row r="27" spans="1:7" ht="15" customHeight="1" x14ac:dyDescent="0.25">
      <c r="A27" s="10"/>
      <c r="B27" s="11"/>
      <c r="C27" s="12"/>
      <c r="D27" s="17" t="str">
        <f>IF(C27&lt;&gt;"",VLOOKUP(C27,Steuerwerte!$C$3:$D$7,2,FALSE),"")</f>
        <v/>
      </c>
      <c r="E27" s="12"/>
      <c r="F27" s="19" t="str">
        <f>IF(E27&lt;&gt;"",VLOOKUP(E27,Steuerwerte!$F$3:$G$10,2,FALSE),"")</f>
        <v/>
      </c>
      <c r="G27" s="7" t="str">
        <f t="shared" si="0"/>
        <v/>
      </c>
    </row>
    <row r="28" spans="1:7" ht="15" customHeight="1" x14ac:dyDescent="0.25">
      <c r="A28" s="10"/>
      <c r="B28" s="11"/>
      <c r="C28" s="12"/>
      <c r="D28" s="17" t="str">
        <f>IF(C28&lt;&gt;"",VLOOKUP(C28,Steuerwerte!$C$3:$D$7,2,FALSE),"")</f>
        <v/>
      </c>
      <c r="E28" s="12"/>
      <c r="F28" s="19" t="str">
        <f>IF(E28&lt;&gt;"",VLOOKUP(E28,Steuerwerte!$F$3:$G$10,2,FALSE),"")</f>
        <v/>
      </c>
      <c r="G28" s="7" t="str">
        <f t="shared" si="0"/>
        <v/>
      </c>
    </row>
    <row r="29" spans="1:7" ht="15" customHeight="1" x14ac:dyDescent="0.25">
      <c r="A29" s="10"/>
      <c r="B29" s="11"/>
      <c r="C29" s="12"/>
      <c r="D29" s="17" t="str">
        <f>IF(C29&lt;&gt;"",VLOOKUP(C29,Steuerwerte!$C$3:$D$7,2,FALSE),"")</f>
        <v/>
      </c>
      <c r="E29" s="12"/>
      <c r="F29" s="19" t="str">
        <f>IF(E29&lt;&gt;"",VLOOKUP(E29,Steuerwerte!$F$3:$G$10,2,FALSE),"")</f>
        <v/>
      </c>
      <c r="G29" s="7" t="str">
        <f t="shared" ref="G29" si="1">IFERROR(B29*D29*F29,"")</f>
        <v/>
      </c>
    </row>
    <row r="30" spans="1:7" ht="15" customHeight="1" x14ac:dyDescent="0.25">
      <c r="A30" s="10"/>
      <c r="B30" s="11"/>
      <c r="C30" s="12"/>
      <c r="D30" s="17" t="str">
        <f>IF(C30&lt;&gt;"",VLOOKUP(C30,Steuerwerte!$C$3:$D$7,2,FALSE),"")</f>
        <v/>
      </c>
      <c r="E30" s="12"/>
      <c r="F30" s="19" t="str">
        <f>IF(E30&lt;&gt;"",VLOOKUP(E30,Steuerwerte!$F$3:$G$10,2,FALSE),"")</f>
        <v/>
      </c>
      <c r="G30" s="7" t="str">
        <f t="shared" si="0"/>
        <v/>
      </c>
    </row>
    <row r="31" spans="1:7" ht="15" customHeight="1" x14ac:dyDescent="0.25">
      <c r="A31" s="10"/>
      <c r="B31" s="11"/>
      <c r="C31" s="12"/>
      <c r="D31" s="17" t="str">
        <f>IF(C31&lt;&gt;"",VLOOKUP(C31,Steuerwerte!$C$3:$D$7,2,FALSE),"")</f>
        <v/>
      </c>
      <c r="E31" s="12"/>
      <c r="F31" s="19" t="str">
        <f>IF(E31&lt;&gt;"",VLOOKUP(E31,Steuerwerte!$F$3:$G$10,2,FALSE),"")</f>
        <v/>
      </c>
      <c r="G31" s="7" t="str">
        <f t="shared" si="0"/>
        <v/>
      </c>
    </row>
    <row r="32" spans="1:7" ht="15" customHeight="1" x14ac:dyDescent="0.25">
      <c r="A32" s="10"/>
      <c r="B32" s="11"/>
      <c r="C32" s="12"/>
      <c r="D32" s="17" t="str">
        <f>IF(C32&lt;&gt;"",VLOOKUP(C32,Steuerwerte!$C$3:$D$7,2,FALSE),"")</f>
        <v/>
      </c>
      <c r="E32" s="12"/>
      <c r="F32" s="19" t="str">
        <f>IF(E32&lt;&gt;"",VLOOKUP(E32,Steuerwerte!$F$3:$G$10,2,FALSE),"")</f>
        <v/>
      </c>
      <c r="G32" s="7" t="str">
        <f t="shared" si="0"/>
        <v/>
      </c>
    </row>
    <row r="33" spans="1:7" ht="15" customHeight="1" x14ac:dyDescent="0.25">
      <c r="A33" s="10"/>
      <c r="B33" s="11"/>
      <c r="C33" s="12"/>
      <c r="D33" s="17" t="str">
        <f>IF(C33&lt;&gt;"",VLOOKUP(C33,Steuerwerte!$C$3:$D$7,2,FALSE),"")</f>
        <v/>
      </c>
      <c r="E33" s="12"/>
      <c r="F33" s="19" t="str">
        <f>IF(E33&lt;&gt;"",VLOOKUP(E33,Steuerwerte!$F$3:$G$10,2,FALSE),"")</f>
        <v/>
      </c>
      <c r="G33" s="7" t="str">
        <f t="shared" si="0"/>
        <v/>
      </c>
    </row>
    <row r="34" spans="1:7" ht="15" customHeight="1" x14ac:dyDescent="0.25">
      <c r="A34" s="10"/>
      <c r="B34" s="11"/>
      <c r="C34" s="12"/>
      <c r="D34" s="17" t="str">
        <f>IF(C34&lt;&gt;"",VLOOKUP(C34,Steuerwerte!$C$3:$D$7,2,FALSE),"")</f>
        <v/>
      </c>
      <c r="E34" s="12"/>
      <c r="F34" s="19" t="str">
        <f>IF(E34&lt;&gt;"",VLOOKUP(E34,Steuerwerte!$F$3:$G$10,2,FALSE),"")</f>
        <v/>
      </c>
      <c r="G34" s="7" t="str">
        <f t="shared" si="0"/>
        <v/>
      </c>
    </row>
    <row r="35" spans="1:7" ht="15" customHeight="1" x14ac:dyDescent="0.25">
      <c r="A35" s="10"/>
      <c r="B35" s="11"/>
      <c r="C35" s="12"/>
      <c r="D35" s="17" t="str">
        <f>IF(C35&lt;&gt;"",VLOOKUP(C35,Steuerwerte!$C$3:$D$7,2,FALSE),"")</f>
        <v/>
      </c>
      <c r="E35" s="12"/>
      <c r="F35" s="19" t="str">
        <f>IF(E35&lt;&gt;"",VLOOKUP(E35,Steuerwerte!$F$3:$G$10,2,FALSE),"")</f>
        <v/>
      </c>
      <c r="G35" s="7" t="str">
        <f t="shared" si="0"/>
        <v/>
      </c>
    </row>
    <row r="36" spans="1:7" ht="15" customHeight="1" x14ac:dyDescent="0.25">
      <c r="A36" s="10"/>
      <c r="B36" s="11"/>
      <c r="C36" s="12"/>
      <c r="D36" s="17" t="str">
        <f>IF(C36&lt;&gt;"",VLOOKUP(C36,Steuerwerte!$C$3:$D$7,2,FALSE),"")</f>
        <v/>
      </c>
      <c r="E36" s="12"/>
      <c r="F36" s="19" t="str">
        <f>IF(E36&lt;&gt;"",VLOOKUP(E36,Steuerwerte!$F$3:$G$10,2,FALSE),"")</f>
        <v/>
      </c>
      <c r="G36" s="7" t="str">
        <f t="shared" si="0"/>
        <v/>
      </c>
    </row>
    <row r="37" spans="1:7" ht="15" customHeight="1" x14ac:dyDescent="0.25">
      <c r="A37" s="10"/>
      <c r="B37" s="11"/>
      <c r="C37" s="12"/>
      <c r="D37" s="17" t="str">
        <f>IF(C37&lt;&gt;"",VLOOKUP(C37,Steuerwerte!$C$3:$D$7,2,FALSE),"")</f>
        <v/>
      </c>
      <c r="E37" s="12"/>
      <c r="F37" s="19" t="str">
        <f>IF(E37&lt;&gt;"",VLOOKUP(E37,Steuerwerte!$F$3:$G$10,2,FALSE),"")</f>
        <v/>
      </c>
      <c r="G37" s="7" t="str">
        <f t="shared" si="0"/>
        <v/>
      </c>
    </row>
    <row r="38" spans="1:7" ht="15" customHeight="1" x14ac:dyDescent="0.25">
      <c r="A38" s="10"/>
      <c r="B38" s="11"/>
      <c r="C38" s="12"/>
      <c r="D38" s="17" t="str">
        <f>IF(C38&lt;&gt;"",VLOOKUP(C38,Steuerwerte!$C$3:$D$7,2,FALSE),"")</f>
        <v/>
      </c>
      <c r="E38" s="12"/>
      <c r="F38" s="19" t="str">
        <f>IF(E38&lt;&gt;"",VLOOKUP(E38,Steuerwerte!$F$3:$G$10,2,FALSE),"")</f>
        <v/>
      </c>
      <c r="G38" s="7" t="str">
        <f t="shared" si="0"/>
        <v/>
      </c>
    </row>
    <row r="39" spans="1:7" ht="7.5" customHeight="1" x14ac:dyDescent="0.25">
      <c r="A39" s="20"/>
      <c r="B39" s="20"/>
      <c r="C39" s="20"/>
      <c r="D39" s="20"/>
      <c r="E39" s="20"/>
      <c r="F39" s="20"/>
      <c r="G39" s="21"/>
    </row>
    <row r="40" spans="1:7" ht="7.5" customHeight="1" x14ac:dyDescent="0.25">
      <c r="G40" s="5"/>
    </row>
    <row r="41" spans="1:7" ht="15" customHeight="1" x14ac:dyDescent="0.25">
      <c r="A41" s="22" t="s">
        <v>17</v>
      </c>
      <c r="B41" s="23">
        <f>SUM(B18:B38)+SUM(B46:B80)</f>
        <v>0</v>
      </c>
      <c r="C41" s="31" t="str">
        <f>IF(ABS(B7-B41)&gt;2,CONCATENATE("-&gt; ",ABS(B7-B41)," m2 Differenz zur Grundstücksfläche!"),"")</f>
        <v/>
      </c>
      <c r="D41" s="31"/>
      <c r="E41" s="27" t="s">
        <v>18</v>
      </c>
      <c r="F41" s="27"/>
      <c r="G41" s="23">
        <f>SUM(G18:G38)+SUM(G46:G80)</f>
        <v>0</v>
      </c>
    </row>
    <row r="42" spans="1:7" ht="15" x14ac:dyDescent="0.25">
      <c r="A42" s="2" t="s">
        <v>25</v>
      </c>
      <c r="F42" s="26" t="str">
        <f>IF($B$5="","",_xlfn.CONCAT("Grundstück Nr. ",$B$5))</f>
        <v/>
      </c>
      <c r="G42" s="26"/>
    </row>
    <row r="43" spans="1:7" ht="23.25" customHeight="1" x14ac:dyDescent="0.25"/>
    <row r="44" spans="1:7" ht="38.25" x14ac:dyDescent="0.25">
      <c r="A44" s="24" t="s">
        <v>38</v>
      </c>
      <c r="B44" s="13" t="s">
        <v>39</v>
      </c>
      <c r="C44" s="14" t="s">
        <v>40</v>
      </c>
      <c r="D44" s="14" t="s">
        <v>14</v>
      </c>
      <c r="E44" s="14" t="s">
        <v>41</v>
      </c>
      <c r="F44" s="14" t="s">
        <v>37</v>
      </c>
      <c r="G44" s="15" t="s">
        <v>42</v>
      </c>
    </row>
    <row r="45" spans="1:7" ht="8.25" customHeight="1" x14ac:dyDescent="0.25">
      <c r="B45" s="5"/>
      <c r="D45" s="6"/>
      <c r="F45" s="6"/>
      <c r="G45" s="6"/>
    </row>
    <row r="46" spans="1:7" ht="15.75" customHeight="1" x14ac:dyDescent="0.25">
      <c r="A46" s="10"/>
      <c r="B46" s="11"/>
      <c r="C46" s="12"/>
      <c r="D46" s="17" t="str">
        <f>IF(C46&lt;&gt;"",VLOOKUP(C46,Steuerwerte!$C$3:$D$7,2,FALSE),"")</f>
        <v/>
      </c>
      <c r="E46" s="12"/>
      <c r="F46" s="19" t="str">
        <f>IF(E46&lt;&gt;"",VLOOKUP(E46,Steuerwerte!$F$3:$G$10,2,FALSE),"")</f>
        <v/>
      </c>
      <c r="G46" s="7" t="str">
        <f>IFERROR(B46*D46*F46,"")</f>
        <v/>
      </c>
    </row>
    <row r="47" spans="1:7" ht="15.75" customHeight="1" x14ac:dyDescent="0.25">
      <c r="A47" s="10"/>
      <c r="B47" s="11"/>
      <c r="C47" s="12"/>
      <c r="D47" s="17" t="str">
        <f>IF(C47&lt;&gt;"",VLOOKUP(C47,Steuerwerte!$C$3:$D$7,2,FALSE),"")</f>
        <v/>
      </c>
      <c r="E47" s="12"/>
      <c r="F47" s="19" t="str">
        <f>IF(E47&lt;&gt;"",VLOOKUP(E47,Steuerwerte!$F$3:$G$10,2,FALSE),"")</f>
        <v/>
      </c>
      <c r="G47" s="7" t="str">
        <f t="shared" ref="G47:G80" si="2">IFERROR(B47*D47*F47,"")</f>
        <v/>
      </c>
    </row>
    <row r="48" spans="1:7" ht="15.75" customHeight="1" x14ac:dyDescent="0.25">
      <c r="A48" s="10"/>
      <c r="B48" s="11"/>
      <c r="C48" s="12"/>
      <c r="D48" s="17" t="str">
        <f>IF(C48&lt;&gt;"",VLOOKUP(C48,Steuerwerte!$C$3:$D$7,2,FALSE),"")</f>
        <v/>
      </c>
      <c r="E48" s="12"/>
      <c r="F48" s="19" t="str">
        <f>IF(E48&lt;&gt;"",VLOOKUP(E48,Steuerwerte!$F$3:$G$10,2,FALSE),"")</f>
        <v/>
      </c>
      <c r="G48" s="7" t="str">
        <f t="shared" si="2"/>
        <v/>
      </c>
    </row>
    <row r="49" spans="1:7" ht="15.75" customHeight="1" x14ac:dyDescent="0.25">
      <c r="A49" s="10"/>
      <c r="B49" s="11"/>
      <c r="C49" s="12"/>
      <c r="D49" s="17" t="str">
        <f>IF(C49&lt;&gt;"",VLOOKUP(C49,Steuerwerte!$C$3:$D$7,2,FALSE),"")</f>
        <v/>
      </c>
      <c r="E49" s="12"/>
      <c r="F49" s="19" t="str">
        <f>IF(E49&lt;&gt;"",VLOOKUP(E49,Steuerwerte!$F$3:$G$10,2,FALSE),"")</f>
        <v/>
      </c>
      <c r="G49" s="7" t="str">
        <f t="shared" si="2"/>
        <v/>
      </c>
    </row>
    <row r="50" spans="1:7" ht="15.75" customHeight="1" x14ac:dyDescent="0.25">
      <c r="A50" s="10"/>
      <c r="B50" s="11"/>
      <c r="C50" s="12"/>
      <c r="D50" s="17" t="str">
        <f>IF(C50&lt;&gt;"",VLOOKUP(C50,Steuerwerte!$C$3:$D$7,2,FALSE),"")</f>
        <v/>
      </c>
      <c r="E50" s="12"/>
      <c r="F50" s="19" t="str">
        <f>IF(E50&lt;&gt;"",VLOOKUP(E50,Steuerwerte!$F$3:$G$10,2,FALSE),"")</f>
        <v/>
      </c>
      <c r="G50" s="7" t="str">
        <f t="shared" si="2"/>
        <v/>
      </c>
    </row>
    <row r="51" spans="1:7" ht="15.75" customHeight="1" x14ac:dyDescent="0.25">
      <c r="A51" s="10"/>
      <c r="B51" s="11"/>
      <c r="C51" s="12"/>
      <c r="D51" s="17" t="str">
        <f>IF(C51&lt;&gt;"",VLOOKUP(C51,Steuerwerte!$C$3:$D$7,2,FALSE),"")</f>
        <v/>
      </c>
      <c r="E51" s="12"/>
      <c r="F51" s="19" t="str">
        <f>IF(E51&lt;&gt;"",VLOOKUP(E51,Steuerwerte!$F$3:$G$10,2,FALSE),"")</f>
        <v/>
      </c>
      <c r="G51" s="7" t="str">
        <f t="shared" si="2"/>
        <v/>
      </c>
    </row>
    <row r="52" spans="1:7" ht="15.75" customHeight="1" x14ac:dyDescent="0.25">
      <c r="A52" s="10"/>
      <c r="B52" s="11"/>
      <c r="C52" s="12"/>
      <c r="D52" s="17" t="str">
        <f>IF(C52&lt;&gt;"",VLOOKUP(C52,Steuerwerte!$C$3:$D$7,2,FALSE),"")</f>
        <v/>
      </c>
      <c r="E52" s="12"/>
      <c r="F52" s="19" t="str">
        <f>IF(E52&lt;&gt;"",VLOOKUP(E52,Steuerwerte!$F$3:$G$10,2,FALSE),"")</f>
        <v/>
      </c>
      <c r="G52" s="7" t="str">
        <f t="shared" si="2"/>
        <v/>
      </c>
    </row>
    <row r="53" spans="1:7" ht="15.75" customHeight="1" x14ac:dyDescent="0.25">
      <c r="A53" s="10"/>
      <c r="B53" s="11"/>
      <c r="C53" s="12"/>
      <c r="D53" s="17" t="str">
        <f>IF(C53&lt;&gt;"",VLOOKUP(C53,Steuerwerte!$C$3:$D$7,2,FALSE),"")</f>
        <v/>
      </c>
      <c r="E53" s="12"/>
      <c r="F53" s="19" t="str">
        <f>IF(E53&lt;&gt;"",VLOOKUP(E53,Steuerwerte!$F$3:$G$10,2,FALSE),"")</f>
        <v/>
      </c>
      <c r="G53" s="7" t="str">
        <f t="shared" si="2"/>
        <v/>
      </c>
    </row>
    <row r="54" spans="1:7" ht="15.75" customHeight="1" x14ac:dyDescent="0.25">
      <c r="A54" s="10"/>
      <c r="B54" s="11"/>
      <c r="C54" s="12"/>
      <c r="D54" s="17" t="str">
        <f>IF(C54&lt;&gt;"",VLOOKUP(C54,Steuerwerte!$C$3:$D$7,2,FALSE),"")</f>
        <v/>
      </c>
      <c r="E54" s="12"/>
      <c r="F54" s="19" t="str">
        <f>IF(E54&lt;&gt;"",VLOOKUP(E54,Steuerwerte!$F$3:$G$10,2,FALSE),"")</f>
        <v/>
      </c>
      <c r="G54" s="7" t="str">
        <f t="shared" si="2"/>
        <v/>
      </c>
    </row>
    <row r="55" spans="1:7" ht="15.75" customHeight="1" x14ac:dyDescent="0.25">
      <c r="A55" s="10"/>
      <c r="B55" s="11"/>
      <c r="C55" s="12"/>
      <c r="D55" s="17" t="str">
        <f>IF(C55&lt;&gt;"",VLOOKUP(C55,Steuerwerte!$C$3:$D$7,2,FALSE),"")</f>
        <v/>
      </c>
      <c r="E55" s="12"/>
      <c r="F55" s="19" t="str">
        <f>IF(E55&lt;&gt;"",VLOOKUP(E55,Steuerwerte!$F$3:$G$10,2,FALSE),"")</f>
        <v/>
      </c>
      <c r="G55" s="7" t="str">
        <f t="shared" si="2"/>
        <v/>
      </c>
    </row>
    <row r="56" spans="1:7" ht="15.75" customHeight="1" x14ac:dyDescent="0.25">
      <c r="A56" s="10"/>
      <c r="B56" s="11"/>
      <c r="C56" s="12"/>
      <c r="D56" s="17" t="str">
        <f>IF(C56&lt;&gt;"",VLOOKUP(C56,Steuerwerte!$C$3:$D$7,2,FALSE),"")</f>
        <v/>
      </c>
      <c r="E56" s="12"/>
      <c r="F56" s="19" t="str">
        <f>IF(E56&lt;&gt;"",VLOOKUP(E56,Steuerwerte!$F$3:$G$10,2,FALSE),"")</f>
        <v/>
      </c>
      <c r="G56" s="7" t="str">
        <f t="shared" si="2"/>
        <v/>
      </c>
    </row>
    <row r="57" spans="1:7" ht="15.75" customHeight="1" x14ac:dyDescent="0.25">
      <c r="A57" s="10"/>
      <c r="B57" s="11"/>
      <c r="C57" s="12"/>
      <c r="D57" s="17" t="str">
        <f>IF(C57&lt;&gt;"",VLOOKUP(C57,Steuerwerte!$C$3:$D$7,2,FALSE),"")</f>
        <v/>
      </c>
      <c r="E57" s="12"/>
      <c r="F57" s="19" t="str">
        <f>IF(E57&lt;&gt;"",VLOOKUP(E57,Steuerwerte!$F$3:$G$10,2,FALSE),"")</f>
        <v/>
      </c>
      <c r="G57" s="7" t="str">
        <f t="shared" si="2"/>
        <v/>
      </c>
    </row>
    <row r="58" spans="1:7" ht="15.75" customHeight="1" x14ac:dyDescent="0.25">
      <c r="A58" s="10"/>
      <c r="B58" s="11"/>
      <c r="C58" s="12"/>
      <c r="D58" s="17" t="str">
        <f>IF(C58&lt;&gt;"",VLOOKUP(C58,Steuerwerte!$C$3:$D$7,2,FALSE),"")</f>
        <v/>
      </c>
      <c r="E58" s="12"/>
      <c r="F58" s="19" t="str">
        <f>IF(E58&lt;&gt;"",VLOOKUP(E58,Steuerwerte!$F$3:$G$10,2,FALSE),"")</f>
        <v/>
      </c>
      <c r="G58" s="7" t="str">
        <f t="shared" si="2"/>
        <v/>
      </c>
    </row>
    <row r="59" spans="1:7" ht="15.75" customHeight="1" x14ac:dyDescent="0.25">
      <c r="A59" s="10"/>
      <c r="B59" s="11"/>
      <c r="C59" s="12"/>
      <c r="D59" s="17" t="str">
        <f>IF(C59&lt;&gt;"",VLOOKUP(C59,Steuerwerte!$C$3:$D$7,2,FALSE),"")</f>
        <v/>
      </c>
      <c r="E59" s="12"/>
      <c r="F59" s="19" t="str">
        <f>IF(E59&lt;&gt;"",VLOOKUP(E59,Steuerwerte!$F$3:$G$10,2,FALSE),"")</f>
        <v/>
      </c>
      <c r="G59" s="7" t="str">
        <f t="shared" ref="G59" si="3">IFERROR(B59*D59*F59,"")</f>
        <v/>
      </c>
    </row>
    <row r="60" spans="1:7" ht="15.75" customHeight="1" x14ac:dyDescent="0.25">
      <c r="A60" s="10"/>
      <c r="B60" s="11"/>
      <c r="C60" s="12"/>
      <c r="D60" s="17" t="str">
        <f>IF(C60&lt;&gt;"",VLOOKUP(C60,Steuerwerte!$C$3:$D$7,2,FALSE),"")</f>
        <v/>
      </c>
      <c r="E60" s="12"/>
      <c r="F60" s="19" t="str">
        <f>IF(E60&lt;&gt;"",VLOOKUP(E60,Steuerwerte!$F$3:$G$10,2,FALSE),"")</f>
        <v/>
      </c>
      <c r="G60" s="7" t="str">
        <f t="shared" si="2"/>
        <v/>
      </c>
    </row>
    <row r="61" spans="1:7" ht="15.75" customHeight="1" x14ac:dyDescent="0.25">
      <c r="A61" s="10"/>
      <c r="B61" s="11"/>
      <c r="C61" s="12"/>
      <c r="D61" s="17" t="str">
        <f>IF(C61&lt;&gt;"",VLOOKUP(C61,Steuerwerte!$C$3:$D$7,2,FALSE),"")</f>
        <v/>
      </c>
      <c r="E61" s="12"/>
      <c r="F61" s="19" t="str">
        <f>IF(E61&lt;&gt;"",VLOOKUP(E61,Steuerwerte!$F$3:$G$10,2,FALSE),"")</f>
        <v/>
      </c>
      <c r="G61" s="7" t="str">
        <f t="shared" si="2"/>
        <v/>
      </c>
    </row>
    <row r="62" spans="1:7" ht="15.75" customHeight="1" x14ac:dyDescent="0.25">
      <c r="A62" s="10"/>
      <c r="B62" s="11"/>
      <c r="C62" s="12"/>
      <c r="D62" s="17" t="str">
        <f>IF(C62&lt;&gt;"",VLOOKUP(C62,Steuerwerte!$C$3:$D$7,2,FALSE),"")</f>
        <v/>
      </c>
      <c r="E62" s="12"/>
      <c r="F62" s="19" t="str">
        <f>IF(E62&lt;&gt;"",VLOOKUP(E62,Steuerwerte!$F$3:$G$10,2,FALSE),"")</f>
        <v/>
      </c>
      <c r="G62" s="7" t="str">
        <f t="shared" si="2"/>
        <v/>
      </c>
    </row>
    <row r="63" spans="1:7" ht="15.75" customHeight="1" x14ac:dyDescent="0.25">
      <c r="A63" s="10"/>
      <c r="B63" s="11"/>
      <c r="C63" s="12"/>
      <c r="D63" s="17" t="str">
        <f>IF(C63&lt;&gt;"",VLOOKUP(C63,Steuerwerte!$C$3:$D$7,2,FALSE),"")</f>
        <v/>
      </c>
      <c r="E63" s="12"/>
      <c r="F63" s="19" t="str">
        <f>IF(E63&lt;&gt;"",VLOOKUP(E63,Steuerwerte!$F$3:$G$10,2,FALSE),"")</f>
        <v/>
      </c>
      <c r="G63" s="7" t="str">
        <f t="shared" si="2"/>
        <v/>
      </c>
    </row>
    <row r="64" spans="1:7" ht="15.75" customHeight="1" x14ac:dyDescent="0.25">
      <c r="A64" s="10"/>
      <c r="B64" s="11"/>
      <c r="C64" s="12"/>
      <c r="D64" s="17" t="str">
        <f>IF(C64&lt;&gt;"",VLOOKUP(C64,Steuerwerte!$C$3:$D$7,2,FALSE),"")</f>
        <v/>
      </c>
      <c r="E64" s="12"/>
      <c r="F64" s="19" t="str">
        <f>IF(E64&lt;&gt;"",VLOOKUP(E64,Steuerwerte!$F$3:$G$10,2,FALSE),"")</f>
        <v/>
      </c>
      <c r="G64" s="7" t="str">
        <f t="shared" ref="G64:G71" si="4">IFERROR(B64*D64*F64,"")</f>
        <v/>
      </c>
    </row>
    <row r="65" spans="1:7" ht="15.75" customHeight="1" x14ac:dyDescent="0.25">
      <c r="A65" s="10"/>
      <c r="B65" s="11"/>
      <c r="C65" s="12"/>
      <c r="D65" s="17" t="str">
        <f>IF(C65&lt;&gt;"",VLOOKUP(C65,Steuerwerte!$C$3:$D$7,2,FALSE),"")</f>
        <v/>
      </c>
      <c r="E65" s="12"/>
      <c r="F65" s="19" t="str">
        <f>IF(E65&lt;&gt;"",VLOOKUP(E65,Steuerwerte!$F$3:$G$10,2,FALSE),"")</f>
        <v/>
      </c>
      <c r="G65" s="7" t="str">
        <f t="shared" si="4"/>
        <v/>
      </c>
    </row>
    <row r="66" spans="1:7" ht="15.75" customHeight="1" x14ac:dyDescent="0.25">
      <c r="A66" s="10"/>
      <c r="B66" s="11"/>
      <c r="C66" s="12"/>
      <c r="D66" s="17" t="str">
        <f>IF(C66&lt;&gt;"",VLOOKUP(C66,Steuerwerte!$C$3:$D$7,2,FALSE),"")</f>
        <v/>
      </c>
      <c r="E66" s="12"/>
      <c r="F66" s="19" t="str">
        <f>IF(E66&lt;&gt;"",VLOOKUP(E66,Steuerwerte!$F$3:$G$10,2,FALSE),"")</f>
        <v/>
      </c>
      <c r="G66" s="7" t="str">
        <f t="shared" si="4"/>
        <v/>
      </c>
    </row>
    <row r="67" spans="1:7" ht="15.75" customHeight="1" x14ac:dyDescent="0.25">
      <c r="A67" s="10"/>
      <c r="B67" s="11"/>
      <c r="C67" s="12"/>
      <c r="D67" s="17" t="str">
        <f>IF(C67&lt;&gt;"",VLOOKUP(C67,Steuerwerte!$C$3:$D$7,2,FALSE),"")</f>
        <v/>
      </c>
      <c r="E67" s="12"/>
      <c r="F67" s="19" t="str">
        <f>IF(E67&lt;&gt;"",VLOOKUP(E67,Steuerwerte!$F$3:$G$10,2,FALSE),"")</f>
        <v/>
      </c>
      <c r="G67" s="7" t="str">
        <f t="shared" si="4"/>
        <v/>
      </c>
    </row>
    <row r="68" spans="1:7" ht="15.75" customHeight="1" x14ac:dyDescent="0.25">
      <c r="A68" s="10"/>
      <c r="B68" s="11"/>
      <c r="C68" s="12"/>
      <c r="D68" s="17" t="str">
        <f>IF(C68&lt;&gt;"",VLOOKUP(C68,Steuerwerte!$C$3:$D$7,2,FALSE),"")</f>
        <v/>
      </c>
      <c r="E68" s="12"/>
      <c r="F68" s="19" t="str">
        <f>IF(E68&lt;&gt;"",VLOOKUP(E68,Steuerwerte!$F$3:$G$10,2,FALSE),"")</f>
        <v/>
      </c>
      <c r="G68" s="7" t="str">
        <f t="shared" si="4"/>
        <v/>
      </c>
    </row>
    <row r="69" spans="1:7" ht="15.75" customHeight="1" x14ac:dyDescent="0.25">
      <c r="A69" s="10"/>
      <c r="B69" s="11"/>
      <c r="C69" s="12"/>
      <c r="D69" s="17" t="str">
        <f>IF(C69&lt;&gt;"",VLOOKUP(C69,Steuerwerte!$C$3:$D$7,2,FALSE),"")</f>
        <v/>
      </c>
      <c r="E69" s="12"/>
      <c r="F69" s="19" t="str">
        <f>IF(E69&lt;&gt;"",VLOOKUP(E69,Steuerwerte!$F$3:$G$10,2,FALSE),"")</f>
        <v/>
      </c>
      <c r="G69" s="7" t="str">
        <f t="shared" si="4"/>
        <v/>
      </c>
    </row>
    <row r="70" spans="1:7" ht="15.75" customHeight="1" x14ac:dyDescent="0.25">
      <c r="A70" s="10"/>
      <c r="B70" s="11"/>
      <c r="C70" s="12"/>
      <c r="D70" s="17" t="str">
        <f>IF(C70&lt;&gt;"",VLOOKUP(C70,Steuerwerte!$C$3:$D$7,2,FALSE),"")</f>
        <v/>
      </c>
      <c r="E70" s="12"/>
      <c r="F70" s="19" t="str">
        <f>IF(E70&lt;&gt;"",VLOOKUP(E70,Steuerwerte!$F$3:$G$10,2,FALSE),"")</f>
        <v/>
      </c>
      <c r="G70" s="7" t="str">
        <f t="shared" si="4"/>
        <v/>
      </c>
    </row>
    <row r="71" spans="1:7" ht="15.75" customHeight="1" x14ac:dyDescent="0.25">
      <c r="A71" s="10"/>
      <c r="B71" s="11"/>
      <c r="C71" s="12"/>
      <c r="D71" s="17" t="str">
        <f>IF(C71&lt;&gt;"",VLOOKUP(C71,Steuerwerte!$C$3:$D$7,2,FALSE),"")</f>
        <v/>
      </c>
      <c r="E71" s="12"/>
      <c r="F71" s="19" t="str">
        <f>IF(E71&lt;&gt;"",VLOOKUP(E71,Steuerwerte!$F$3:$G$10,2,FALSE),"")</f>
        <v/>
      </c>
      <c r="G71" s="7" t="str">
        <f t="shared" si="4"/>
        <v/>
      </c>
    </row>
    <row r="72" spans="1:7" ht="15.75" customHeight="1" x14ac:dyDescent="0.25">
      <c r="A72" s="10"/>
      <c r="B72" s="11"/>
      <c r="C72" s="12"/>
      <c r="D72" s="17" t="str">
        <f>IF(C72&lt;&gt;"",VLOOKUP(C72,Steuerwerte!$C$3:$D$7,2,FALSE),"")</f>
        <v/>
      </c>
      <c r="E72" s="12"/>
      <c r="F72" s="19" t="str">
        <f>IF(E72&lt;&gt;"",VLOOKUP(E72,Steuerwerte!$F$3:$G$10,2,FALSE),"")</f>
        <v/>
      </c>
      <c r="G72" s="7" t="str">
        <f t="shared" si="2"/>
        <v/>
      </c>
    </row>
    <row r="73" spans="1:7" ht="15.75" customHeight="1" x14ac:dyDescent="0.25">
      <c r="A73" s="10"/>
      <c r="B73" s="11"/>
      <c r="C73" s="12"/>
      <c r="D73" s="17" t="str">
        <f>IF(C73&lt;&gt;"",VLOOKUP(C73,Steuerwerte!$C$3:$D$7,2,FALSE),"")</f>
        <v/>
      </c>
      <c r="E73" s="12"/>
      <c r="F73" s="19" t="str">
        <f>IF(E73&lt;&gt;"",VLOOKUP(E73,Steuerwerte!$F$3:$G$10,2,FALSE),"")</f>
        <v/>
      </c>
      <c r="G73" s="7" t="str">
        <f t="shared" si="2"/>
        <v/>
      </c>
    </row>
    <row r="74" spans="1:7" ht="15.75" customHeight="1" x14ac:dyDescent="0.25">
      <c r="A74" s="10"/>
      <c r="B74" s="11"/>
      <c r="C74" s="12"/>
      <c r="D74" s="17" t="str">
        <f>IF(C74&lt;&gt;"",VLOOKUP(C74,Steuerwerte!$C$3:$D$7,2,FALSE),"")</f>
        <v/>
      </c>
      <c r="E74" s="12"/>
      <c r="F74" s="19" t="str">
        <f>IF(E74&lt;&gt;"",VLOOKUP(E74,Steuerwerte!$F$3:$G$10,2,FALSE),"")</f>
        <v/>
      </c>
      <c r="G74" s="7" t="str">
        <f t="shared" si="2"/>
        <v/>
      </c>
    </row>
    <row r="75" spans="1:7" ht="15.75" customHeight="1" x14ac:dyDescent="0.25">
      <c r="A75" s="10"/>
      <c r="B75" s="11"/>
      <c r="C75" s="12"/>
      <c r="D75" s="17" t="str">
        <f>IF(C75&lt;&gt;"",VLOOKUP(C75,Steuerwerte!$C$3:$D$7,2,FALSE),"")</f>
        <v/>
      </c>
      <c r="E75" s="12"/>
      <c r="F75" s="19" t="str">
        <f>IF(E75&lt;&gt;"",VLOOKUP(E75,Steuerwerte!$F$3:$G$10,2,FALSE),"")</f>
        <v/>
      </c>
      <c r="G75" s="7" t="str">
        <f t="shared" si="2"/>
        <v/>
      </c>
    </row>
    <row r="76" spans="1:7" ht="15.75" customHeight="1" x14ac:dyDescent="0.25">
      <c r="A76" s="10"/>
      <c r="B76" s="11"/>
      <c r="C76" s="12"/>
      <c r="D76" s="17" t="str">
        <f>IF(C76&lt;&gt;"",VLOOKUP(C76,Steuerwerte!$C$3:$D$7,2,FALSE),"")</f>
        <v/>
      </c>
      <c r="E76" s="12"/>
      <c r="F76" s="19" t="str">
        <f>IF(E76&lt;&gt;"",VLOOKUP(E76,Steuerwerte!$F$3:$G$10,2,FALSE),"")</f>
        <v/>
      </c>
      <c r="G76" s="7" t="str">
        <f t="shared" si="2"/>
        <v/>
      </c>
    </row>
    <row r="77" spans="1:7" ht="15.75" customHeight="1" x14ac:dyDescent="0.25">
      <c r="A77" s="10"/>
      <c r="B77" s="11"/>
      <c r="C77" s="12"/>
      <c r="D77" s="17" t="str">
        <f>IF(C77&lt;&gt;"",VLOOKUP(C77,Steuerwerte!$C$3:$D$7,2,FALSE),"")</f>
        <v/>
      </c>
      <c r="E77" s="12"/>
      <c r="F77" s="19" t="str">
        <f>IF(E77&lt;&gt;"",VLOOKUP(E77,Steuerwerte!$F$3:$G$10,2,FALSE),"")</f>
        <v/>
      </c>
      <c r="G77" s="7" t="str">
        <f t="shared" si="2"/>
        <v/>
      </c>
    </row>
    <row r="78" spans="1:7" ht="15.75" customHeight="1" x14ac:dyDescent="0.25">
      <c r="A78" s="10"/>
      <c r="B78" s="11"/>
      <c r="C78" s="12"/>
      <c r="D78" s="17" t="str">
        <f>IF(C78&lt;&gt;"",VLOOKUP(C78,Steuerwerte!$C$3:$D$7,2,FALSE),"")</f>
        <v/>
      </c>
      <c r="E78" s="12"/>
      <c r="F78" s="19" t="str">
        <f>IF(E78&lt;&gt;"",VLOOKUP(E78,Steuerwerte!$F$3:$G$10,2,FALSE),"")</f>
        <v/>
      </c>
      <c r="G78" s="7" t="str">
        <f t="shared" si="2"/>
        <v/>
      </c>
    </row>
    <row r="79" spans="1:7" ht="15.75" customHeight="1" x14ac:dyDescent="0.25">
      <c r="A79" s="10"/>
      <c r="B79" s="11"/>
      <c r="C79" s="12"/>
      <c r="D79" s="17" t="str">
        <f>IF(C79&lt;&gt;"",VLOOKUP(C79,Steuerwerte!$C$3:$D$7,2,FALSE),"")</f>
        <v/>
      </c>
      <c r="E79" s="12"/>
      <c r="F79" s="19" t="str">
        <f>IF(E79&lt;&gt;"",VLOOKUP(E79,Steuerwerte!$F$3:$G$10,2,FALSE),"")</f>
        <v/>
      </c>
      <c r="G79" s="7" t="str">
        <f t="shared" si="2"/>
        <v/>
      </c>
    </row>
    <row r="80" spans="1:7" ht="15.75" customHeight="1" x14ac:dyDescent="0.25">
      <c r="A80" s="10"/>
      <c r="B80" s="11"/>
      <c r="C80" s="12"/>
      <c r="D80" s="17" t="str">
        <f>IF(C80&lt;&gt;"",VLOOKUP(C80,Steuerwerte!$C$3:$D$7,2,FALSE),"")</f>
        <v/>
      </c>
      <c r="E80" s="12"/>
      <c r="F80" s="19" t="str">
        <f>IF(E80&lt;&gt;"",VLOOKUP(E80,Steuerwerte!$F$3:$G$10,2,FALSE),"")</f>
        <v/>
      </c>
      <c r="G80" s="7" t="str">
        <f t="shared" si="2"/>
        <v/>
      </c>
    </row>
    <row r="81" spans="1:7" ht="8.25" customHeight="1" x14ac:dyDescent="0.25">
      <c r="A81" s="20"/>
      <c r="B81" s="20"/>
      <c r="C81" s="20"/>
      <c r="D81" s="20"/>
      <c r="E81" s="20"/>
      <c r="F81" s="20"/>
      <c r="G81" s="21"/>
    </row>
    <row r="82" spans="1:7" ht="8.25" customHeight="1" x14ac:dyDescent="0.25"/>
  </sheetData>
  <sheetProtection algorithmName="SHA-512" hashValue="5NwmtxawnfQf5Tbroi7WeyKP0ypfhCIamB4KIDOQxEZQPhkPtjRYfTCwoYcOVMxzbfKoAwxQSqX4gjJYRNBPDw==" saltValue="Dkf+S+RDkAhKNlQseNcvmw==" spinCount="100000" sheet="1" selectLockedCells="1"/>
  <mergeCells count="8">
    <mergeCell ref="F42:G42"/>
    <mergeCell ref="E41:F41"/>
    <mergeCell ref="B9:G9"/>
    <mergeCell ref="B11:G11"/>
    <mergeCell ref="D7:E7"/>
    <mergeCell ref="C41:D41"/>
    <mergeCell ref="B14:G14"/>
    <mergeCell ref="B12:G12"/>
  </mergeCells>
  <conditionalFormatting sqref="C41:D41">
    <cfRule type="cellIs" dxfId="0" priority="85" operator="notEqual">
      <formula>""""""</formula>
    </cfRule>
  </conditionalFormatting>
  <dataValidations count="10">
    <dataValidation type="whole" operator="greaterThanOrEqual" allowBlank="1" showInputMessage="1" showErrorMessage="1" errorTitle="ungültiger Wert" error="Bitte geben Sie die Grundstücksfläche als ganze Zahl in Quadratmetern an." promptTitle="Parzellenfläche" prompt="Geben Sie hier die Parzellenfläche als ganze Zahl in Quadratmetern ein._x000a_Beispiel: 885" sqref="B7" xr:uid="{807E6ED0-44DD-488B-9B75-4D21EEEACECB}">
      <formula1>0</formula1>
    </dataValidation>
    <dataValidation allowBlank="1" showErrorMessage="1" errorTitle="ungültiger Wert" error="Bitte wählen Sie für die Versiegelungsart einen der vorgegebenen Werte aus." sqref="D18:D38 D46:D80" xr:uid="{24005EBE-8668-482B-89D5-B2770B7E0F23}"/>
    <dataValidation type="decimal" operator="greaterThanOrEqual" allowBlank="1" showInputMessage="1" showErrorMessage="1" errorTitle="Eingabe Teilfläche" error="Bitte geben Sie die Teilfläche als ganze Zahl in Quadratmetern an." promptTitle="Teilfläche" prompt="Geben Sie hier die Teilfläche der jeweiligen Versiegelungsfläche als ganze Zahl in Quadratmetern ein._x000a_Beispiel: 12" sqref="B46:B80" xr:uid="{1A795A43-EC38-47CC-8ECD-3F1459836EA1}">
      <formula1>0</formula1>
    </dataValidation>
    <dataValidation type="whole" allowBlank="1" showInputMessage="1" showErrorMessage="1" errorTitle="ungültiger Wert" error="Die Parzellennummer muss eine ganze Zahl sein." promptTitle="Parzellennummer" prompt="Geben Sie hier die Parzellennummer ein._x000a_Beispiel: 1871" sqref="B5" xr:uid="{5B06767B-F684-4064-AF77-D882BF7BB512}">
      <formula1>1</formula1>
      <formula2>9999</formula2>
    </dataValidation>
    <dataValidation type="date" operator="greaterThan" showInputMessage="1" showErrorMessage="1" errorTitle="ungültiger Wert" error="Bitte geben Sie das Eingabedatum für diese Tabelle ein." promptTitle="Datum" prompt="Geben Sie hier das Eingabedatum dieser Tabelle ein." sqref="G7" xr:uid="{5C25BD90-AEBE-411A-BCE5-7CD90495B17C}">
      <formula1>44927</formula1>
    </dataValidation>
    <dataValidation type="textLength" operator="greaterThan" showInputMessage="1" showErrorMessage="1" errorTitle="ungültiger Wert" error="Bitte tragen Sie die Grundeigentümer ein." promptTitle="Grundeigentümer" prompt="Tragen Sie hier Name und Adresse der Grundeigentümer ein." sqref="B9:G9" xr:uid="{33B42305-D75C-473E-B665-83F89C6C5E56}">
      <formula1>1</formula1>
    </dataValidation>
    <dataValidation operator="greaterThan" allowBlank="1" showInputMessage="1" errorTitle="ungültiger Wert" error="Bitte tragen Sie die Bauherrschaft ein." promptTitle="Bauherrschaft" prompt="Tragen Sie hier Name und Adresse der Bauherrschaft ein, falls sich die Bauherrschaft von den Grundeigentümern unterscheidet." sqref="B11:G11" xr:uid="{2A4EE7CB-E2E6-4097-9382-AC657B8192B7}"/>
    <dataValidation type="textLength" operator="greaterThan" showInputMessage="1" showErrorMessage="1" errorTitle="ungültiger Wert" error="Bitte tragen Sie den Projektverfasser ein." promptTitle="Projektverfasser" prompt="Tragen Sie hier Name, Adresse, Telefonnummer und E-Mail-Adresse des Projektverfassers ein." sqref="B14:G14" xr:uid="{A8A224D3-3327-4AD5-B538-8D42C3AA5F93}">
      <formula1>1</formula1>
    </dataValidation>
    <dataValidation type="whole" operator="greaterThanOrEqual" allowBlank="1" showInputMessage="1" showErrorMessage="1" errorTitle="Eingabe Teilfläche" error="Bitte geben Sie die Teilfläche als ganze Zahl in Quadratmetern an." promptTitle="Teilfläche" prompt="Geben Sie hier die Teilfläche der jeweiligen Versiegelungsfläche als ganze Zahl in Quadratmetern ein._x000a_Beispiel: 12" sqref="B18:B38" xr:uid="{E826C2C9-7C75-4EBA-BAA7-F32EFBBCBE0D}">
      <formula1>0</formula1>
    </dataValidation>
    <dataValidation allowBlank="1" showInputMessage="1" promptTitle="Adresse" prompt="Geben Sie hier die Adresse an, falls sich auf dieser Parzelle ein adressiertes Gebäude befindet." sqref="D7:E7" xr:uid="{EECD7E90-ED4B-4D72-8C04-7CEFED4C1552}"/>
  </dataValidations>
  <printOptions horizontalCentered="1"/>
  <pageMargins left="0.39370078740157483" right="0.39370078740157483" top="0.39370078740157483" bottom="0.39370078740157483" header="0" footer="0"/>
  <pageSetup paperSize="9" scale="81" fitToHeight="2" orientation="landscape" r:id="rId1"/>
  <headerFooter>
    <oddFooter>&amp;C&amp;"Verdana,Standard"&amp;8&amp;K00-048Version: 19.01.2024</oddFooter>
  </headerFooter>
  <rowBreaks count="1" manualBreakCount="1">
    <brk id="41" max="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6" operator="containsText" id="{ADDD2B3A-7348-4B2B-BE5E-B59FB062E22A}">
            <xm:f>NOT(ISERROR(SEARCH(Steuerwerte!$A$3,A18)))</xm:f>
            <xm:f>Steuerwerte!$A$3</xm:f>
            <x14:dxf>
              <fill>
                <patternFill patternType="darkUp">
                  <fgColor theme="0"/>
                  <bgColor rgb="FFFFC000"/>
                </patternFill>
              </fill>
            </x14:dxf>
          </x14:cfRule>
          <x14:cfRule type="containsText" priority="87" operator="containsText" id="{F1EE8994-46F0-4152-9F2E-9E31CC5478FD}">
            <xm:f>NOT(ISERROR(SEARCH(Steuerwerte!$A$4,A18)))</xm:f>
            <xm:f>Steuerwerte!$A$4</xm:f>
            <x14:dxf>
              <fill>
                <patternFill patternType="darkUp">
                  <fgColor theme="0"/>
                  <bgColor rgb="FFFF0000"/>
                </patternFill>
              </fill>
            </x14:dxf>
          </x14:cfRule>
          <x14:cfRule type="containsText" priority="88" operator="containsText" id="{060C70C8-C5FD-471B-A7A0-DC2357822CEB}">
            <xm:f>NOT(ISERROR(SEARCH(Steuerwerte!$A$5,A18)))</xm:f>
            <xm:f>Steuerwerte!$A$5</xm:f>
            <x14:dxf>
              <fill>
                <patternFill patternType="darkUp">
                  <fgColor theme="0"/>
                  <bgColor rgb="FF00B0F0"/>
                </patternFill>
              </fill>
            </x14:dxf>
          </x14:cfRule>
          <x14:cfRule type="containsText" priority="89" operator="containsText" id="{6E765B88-6050-4380-8006-352A5CA4AD6E}">
            <xm:f>NOT(ISERROR(SEARCH(Steuerwerte!$A$6,A18)))</xm:f>
            <xm:f>Steuerwerte!$A$6</xm:f>
            <x14:dxf>
              <fill>
                <patternFill patternType="darkUp">
                  <fgColor theme="0"/>
                  <bgColor rgb="FFFFFF00"/>
                </patternFill>
              </fill>
            </x14:dxf>
          </x14:cfRule>
          <x14:cfRule type="containsText" priority="90" operator="containsText" id="{6E2E6F0A-0475-4C24-9F7B-D3D5CE188ABE}">
            <xm:f>NOT(ISERROR(SEARCH(Steuerwerte!$A$7,A18)))</xm:f>
            <xm:f>Steuerwerte!$A$7</xm:f>
            <x14:dxf>
              <fill>
                <patternFill patternType="darkUp">
                  <fgColor theme="0"/>
                  <bgColor theme="0" tint="-0.24994659260841701"/>
                </patternFill>
              </fill>
            </x14:dxf>
          </x14:cfRule>
          <x14:cfRule type="containsText" priority="91" operator="containsText" id="{7FA76120-9F19-4859-BBC3-16ABB0ADCC0A}">
            <xm:f>NOT(ISERROR(SEARCH(Steuerwerte!$A$8,A18)))</xm:f>
            <xm:f>Steuerwerte!$A$8</xm:f>
            <x14:dxf>
              <fill>
                <patternFill patternType="darkUp">
                  <fgColor theme="0"/>
                  <bgColor rgb="FF92D050"/>
                </patternFill>
              </fill>
            </x14:dxf>
          </x14:cfRule>
          <x14:cfRule type="containsText" priority="92" operator="containsText" id="{7DA747A6-9507-419F-8FCF-C71790810575}">
            <xm:f>NOT(ISERROR(SEARCH(Steuerwerte!$A$9,A18)))</xm:f>
            <xm:f>Steuerwerte!$A$9</xm:f>
            <x14:dxf>
              <fill>
                <patternFill patternType="darkUp">
                  <fgColor theme="0"/>
                  <bgColor rgb="FF00B050"/>
                </patternFill>
              </fill>
            </x14:dxf>
          </x14:cfRule>
          <xm:sqref>A18:A38 A46:A80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ungültiger Wert" error="Bitte wählen Sie für die Flächenart einen der vorgegebenen Werte aus." promptTitle="Flächenart" prompt="Wählen Sie hier eine Flächenart aus der Auswahlliste aus." xr:uid="{51013B29-303A-4ADD-B296-CC10C15D1197}">
          <x14:formula1>
            <xm:f>Steuerwerte!$A$2:$A$9</xm:f>
          </x14:formula1>
          <xm:sqref>A46:A80 A18:A38</xm:sqref>
        </x14:dataValidation>
        <x14:dataValidation type="list" allowBlank="1" showInputMessage="1" showErrorMessage="1" errorTitle="ungültiger Wert" error="Bitte wählen Sie für die Versiegelungsart einen der vorgegebenen Werte aus." promptTitle="Versiegelungsart" prompt="Wählen Sie hier eine Versiegelungsart aus der Auswahlliste aus." xr:uid="{BCA756C7-7CA0-4D01-B81C-9BF94B4A07E6}">
          <x14:formula1>
            <xm:f>Steuerwerte!$C$2:$C$7</xm:f>
          </x14:formula1>
          <xm:sqref>C46:C80 C18:C38</xm:sqref>
        </x14:dataValidation>
        <x14:dataValidation type="list" allowBlank="1" showInputMessage="1" showErrorMessage="1" errorTitle="ungültiger Wert" error="Bitte wählen Sie für die Entwässerungsart einen der vorgegebenen Werte aus." promptTitle="Entwässerungsart" prompt="Wählen Sie hier eine Entwässerungsart aus der Auswahlliste aus." xr:uid="{CF36DD04-AEB5-4376-988D-25E9F3F15B0E}">
          <x14:formula1>
            <xm:f>Steuerwerte!$F$2:$F$10</xm:f>
          </x14:formula1>
          <xm:sqref>E46:E80 E18:E38</xm:sqref>
        </x14:dataValidation>
        <x14:dataValidation type="list" allowBlank="1" showErrorMessage="1" errorTitle="ungültiger Wert" error="Bitte wählen Sie für die Versiegelungsart einen der vorgegebenen Werte aus." xr:uid="{F599F87F-B7C8-4771-A8CB-ABCBF5237586}">
          <x14:formula1>
            <xm:f>Steuerwerte!$F$3:$F$10</xm:f>
          </x14:formula1>
          <xm:sqref>E46:E80</xm:sqref>
        </x14:dataValidation>
        <x14:dataValidation type="list" allowBlank="1" showInputMessage="1" showErrorMessage="1" errorTitle="ungültiger Wert" error="Bitte wählen Sie für die Versiegelungsart einen der vorgegebenen Werte aus." promptTitle="Entwässerungsart" prompt="Wählen Sie hier eine Entwässerungsart aus der Auswahlliste aus." xr:uid="{06873BA4-AD4E-4A84-9DC7-AD4D4ED1C738}">
          <x14:formula1>
            <xm:f>Steuerwerte!$F$3:$F$10</xm:f>
          </x14:formula1>
          <xm:sqref>E18:E38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B489-B902-47CD-AFDE-EC2071176894}">
  <dimension ref="A1:J10"/>
  <sheetViews>
    <sheetView workbookViewId="0"/>
  </sheetViews>
  <sheetFormatPr baseColWidth="10" defaultRowHeight="15" x14ac:dyDescent="0.25"/>
  <cols>
    <col min="1" max="1" width="32.140625" bestFit="1" customWidth="1"/>
    <col min="3" max="3" width="49.42578125" bestFit="1" customWidth="1"/>
    <col min="4" max="4" width="14.5703125" bestFit="1" customWidth="1"/>
    <col min="6" max="6" width="49.7109375" bestFit="1" customWidth="1"/>
    <col min="7" max="7" width="18" bestFit="1" customWidth="1"/>
  </cols>
  <sheetData>
    <row r="1" spans="1:10" x14ac:dyDescent="0.25">
      <c r="A1" s="1" t="s">
        <v>5</v>
      </c>
      <c r="C1" s="1" t="s">
        <v>6</v>
      </c>
      <c r="D1" s="1" t="s">
        <v>0</v>
      </c>
      <c r="F1" s="1" t="s">
        <v>7</v>
      </c>
      <c r="G1" s="1" t="s">
        <v>36</v>
      </c>
    </row>
    <row r="3" spans="1:10" x14ac:dyDescent="0.25">
      <c r="A3" t="s">
        <v>1</v>
      </c>
      <c r="C3" t="s">
        <v>30</v>
      </c>
      <c r="D3">
        <v>1</v>
      </c>
      <c r="F3" t="s">
        <v>10</v>
      </c>
      <c r="G3" s="18">
        <v>1</v>
      </c>
    </row>
    <row r="4" spans="1:10" x14ac:dyDescent="0.25">
      <c r="A4" t="s">
        <v>28</v>
      </c>
      <c r="C4" t="s">
        <v>8</v>
      </c>
      <c r="D4">
        <v>0.8</v>
      </c>
      <c r="F4" t="s">
        <v>11</v>
      </c>
      <c r="G4" s="18">
        <v>0</v>
      </c>
    </row>
    <row r="5" spans="1:10" x14ac:dyDescent="0.25">
      <c r="A5" t="s">
        <v>29</v>
      </c>
      <c r="C5" t="s">
        <v>44</v>
      </c>
      <c r="D5">
        <v>0.6</v>
      </c>
      <c r="F5" t="s">
        <v>12</v>
      </c>
      <c r="G5" s="18">
        <v>0</v>
      </c>
    </row>
    <row r="6" spans="1:10" x14ac:dyDescent="0.25">
      <c r="A6" t="s">
        <v>2</v>
      </c>
      <c r="C6" t="s">
        <v>9</v>
      </c>
      <c r="D6">
        <v>0.4</v>
      </c>
      <c r="F6" t="s">
        <v>33</v>
      </c>
      <c r="G6" s="18">
        <v>0</v>
      </c>
    </row>
    <row r="7" spans="1:10" x14ac:dyDescent="0.25">
      <c r="A7" t="s">
        <v>3</v>
      </c>
      <c r="C7" t="s">
        <v>31</v>
      </c>
      <c r="D7">
        <v>0</v>
      </c>
      <c r="F7" t="s">
        <v>13</v>
      </c>
      <c r="G7" s="18">
        <v>0</v>
      </c>
    </row>
    <row r="8" spans="1:10" x14ac:dyDescent="0.25">
      <c r="A8" t="s">
        <v>4</v>
      </c>
      <c r="F8" t="s">
        <v>34</v>
      </c>
      <c r="G8" s="18">
        <v>0</v>
      </c>
      <c r="J8" s="25"/>
    </row>
    <row r="9" spans="1:10" ht="17.25" x14ac:dyDescent="0.25">
      <c r="A9" t="s">
        <v>32</v>
      </c>
      <c r="F9" t="s">
        <v>24</v>
      </c>
      <c r="G9" s="18">
        <v>0.5</v>
      </c>
    </row>
    <row r="10" spans="1:10" x14ac:dyDescent="0.25">
      <c r="F10" t="s">
        <v>35</v>
      </c>
      <c r="G10" s="18"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Berechnungstabelle</vt:lpstr>
      <vt:lpstr>Steuerwerte</vt:lpstr>
      <vt:lpstr>Berechnungstabelle!Druckbereich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Rutzer Stefan</dc:creator>
  <cp:lastModifiedBy>Rutzer Stefan</cp:lastModifiedBy>
  <cp:lastPrinted>2024-01-19T11:54:38Z</cp:lastPrinted>
  <dcterms:created xsi:type="dcterms:W3CDTF">2022-03-21T11:09:17Z</dcterms:created>
  <dcterms:modified xsi:type="dcterms:W3CDTF">2024-01-19T11:55:28Z</dcterms:modified>
</cp:coreProperties>
</file>